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50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Rekapitulace!$G$8</definedName>
    <definedName name="Dodavka0">Položky!#REF!</definedName>
    <definedName name="HSV">Rekapitulace!$E$8</definedName>
    <definedName name="HSV0">Položky!#REF!</definedName>
    <definedName name="HZS">Rekapitulace!$I$8</definedName>
    <definedName name="HZS0">Položky!#REF!</definedName>
    <definedName name="JKSO">'Krycí list'!$G$2</definedName>
    <definedName name="MJ">'Krycí list'!$G$5</definedName>
    <definedName name="Mont">Rekapitulace!$H$8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Položky!$A$1:$G$14</definedName>
    <definedName name="_xlnm.Print_Area" localSheetId="1">Rekapitulace!$A$1:$I$22</definedName>
    <definedName name="PocetMJ">'Krycí list'!$G$6</definedName>
    <definedName name="Poznamka">'Krycí list'!$B$37</definedName>
    <definedName name="Projektant">'Krycí list'!$C$8</definedName>
    <definedName name="PSV">Rekapitulace!$F$8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13" i="3"/>
  <c r="BC13" i="3"/>
  <c r="BB13" i="3"/>
  <c r="BA13" i="3"/>
  <c r="G13" i="3"/>
  <c r="BD13" i="3" s="1"/>
  <c r="BE12" i="3"/>
  <c r="BC12" i="3"/>
  <c r="BB12" i="3"/>
  <c r="BA12" i="3"/>
  <c r="G12" i="3"/>
  <c r="BD12" i="3" s="1"/>
  <c r="BE11" i="3"/>
  <c r="BC11" i="3"/>
  <c r="BB11" i="3"/>
  <c r="BA11" i="3"/>
  <c r="G11" i="3"/>
  <c r="BD11" i="3" s="1"/>
  <c r="BE10" i="3"/>
  <c r="BC10" i="3"/>
  <c r="BB10" i="3"/>
  <c r="BA10" i="3"/>
  <c r="G10" i="3"/>
  <c r="BD10" i="3" s="1"/>
  <c r="BE9" i="3"/>
  <c r="BC9" i="3"/>
  <c r="BB9" i="3"/>
  <c r="BA9" i="3"/>
  <c r="G9" i="3"/>
  <c r="BE8" i="3"/>
  <c r="BE14" i="3" s="1"/>
  <c r="I7" i="2" s="1"/>
  <c r="I8" i="2" s="1"/>
  <c r="C21" i="1" s="1"/>
  <c r="BC8" i="3"/>
  <c r="BB8" i="3"/>
  <c r="BA8" i="3"/>
  <c r="G8" i="3"/>
  <c r="BD8" i="3" s="1"/>
  <c r="B7" i="2"/>
  <c r="A7" i="2"/>
  <c r="C14" i="3"/>
  <c r="E4" i="3"/>
  <c r="C4" i="3"/>
  <c r="F3" i="3"/>
  <c r="C3" i="3"/>
  <c r="C2" i="2"/>
  <c r="C1" i="2"/>
  <c r="C33" i="1"/>
  <c r="F33" i="1" s="1"/>
  <c r="C31" i="1"/>
  <c r="C9" i="1"/>
  <c r="G7" i="1"/>
  <c r="D2" i="1"/>
  <c r="BB14" i="3" l="1"/>
  <c r="F7" i="2" s="1"/>
  <c r="F8" i="2" s="1"/>
  <c r="C16" i="1" s="1"/>
  <c r="BA14" i="3"/>
  <c r="E7" i="2" s="1"/>
  <c r="E8" i="2" s="1"/>
  <c r="G14" i="3"/>
  <c r="BC14" i="3"/>
  <c r="G7" i="2" s="1"/>
  <c r="G8" i="2" s="1"/>
  <c r="C18" i="1" s="1"/>
  <c r="G15" i="2"/>
  <c r="I15" i="2" s="1"/>
  <c r="G17" i="1" s="1"/>
  <c r="BD9" i="3"/>
  <c r="BD14" i="3" s="1"/>
  <c r="H7" i="2" s="1"/>
  <c r="H8" i="2" s="1"/>
  <c r="C17" i="1" s="1"/>
  <c r="G13" i="2" l="1"/>
  <c r="I13" i="2" s="1"/>
  <c r="G14" i="2"/>
  <c r="I14" i="2" s="1"/>
  <c r="G16" i="1" s="1"/>
  <c r="G16" i="2"/>
  <c r="I16" i="2" s="1"/>
  <c r="G18" i="1" s="1"/>
  <c r="C15" i="1"/>
  <c r="C19" i="1" s="1"/>
  <c r="C22" i="1" s="1"/>
  <c r="G17" i="2"/>
  <c r="I17" i="2" s="1"/>
  <c r="G19" i="1" s="1"/>
  <c r="G20" i="2"/>
  <c r="I20" i="2" s="1"/>
  <c r="G18" i="2"/>
  <c r="I18" i="2" s="1"/>
  <c r="G20" i="1" s="1"/>
  <c r="G15" i="1"/>
  <c r="G19" i="2"/>
  <c r="I19" i="2" s="1"/>
  <c r="G21" i="1" s="1"/>
  <c r="H21" i="2" l="1"/>
  <c r="G23" i="1" s="1"/>
  <c r="G22" i="1" s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<sst xmlns="http://schemas.openxmlformats.org/spreadsheetml/2006/main" count="133" uniqueCount="105">
  <si>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</si>
  <si>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</si>
  <si>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</si>
  <si>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</si>
  <si>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</si>
  <si>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</si>
  <si>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</si>
  <si>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</si>
  <si>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</si>
  <si>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</si>
  <si>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</si>
  <si>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</si>
  <si>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</si>
  <si>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</si>
  <si>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</si>
  <si>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</si>
  <si>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</si>
  <si>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</si>
  <si>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</si>
  <si>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</si>
  <si>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</si>
  <si>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</si>
  <si>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</si>
  <si>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</si>
  <si>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</si>
  <si>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</si>
  <si>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</si>
  <si>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</si>
  <si>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</si>
  <si>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</si>
  <si>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</si>
  <si>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</si>
  <si>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</si>
  <si>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</si>
  <si>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</si>
  <si>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</si>
  <si>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</si>
  <si>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</si>
  <si>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</si>
  <si>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</si>
  <si>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</si>
  <si>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</si>
  <si>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</si>
  <si>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</si>
  <si>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</si>
  <si>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</si>
  <si>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</si>
  <si>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</si>
  <si>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</si>
  <si>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</si>
  <si>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</si>
  <si>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</si>
  <si>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</si>
  <si>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</si>
  <si>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</si>
  <si>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</si>
  <si>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</si>
  <si>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</si>
  <si>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</si>
  <si>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</si>
  <si>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</si>
  <si>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</si>
  <si>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</si>
  <si>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</si>
  <si>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</si>
  <si>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</si>
  <si>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</si>
  <si>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</si>
  <si>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</si>
  <si>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</si>
  <si>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</si>
  <si>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</si>
  <si>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</si>
  <si>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</si>
  <si>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</si>
  <si>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</si>
  <si>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80321</t>
  </si>
  <si>
    <t>Rekonstrukce kaple Panny Marie v Kačlehách</t>
  </si>
  <si>
    <t>Oprava věžních hodin</t>
  </si>
  <si>
    <t>M53</t>
  </si>
  <si>
    <t>Opravy meřících a regul.přístr</t>
  </si>
  <si>
    <t>539000001</t>
  </si>
  <si>
    <t>Výměna číselníku věžních hodin ,kopie původního včet.demontáže původního, barva černá</t>
  </si>
  <si>
    <t>kus</t>
  </si>
  <si>
    <t>539000002</t>
  </si>
  <si>
    <t>Výměna páru hodinových rafik mat.měděn.plech 0,8mm kopie původních</t>
  </si>
  <si>
    <t>pár</t>
  </si>
  <si>
    <t>539000003</t>
  </si>
  <si>
    <t xml:space="preserve">Oprava ručkového převodu </t>
  </si>
  <si>
    <t>kpl</t>
  </si>
  <si>
    <t>53900004</t>
  </si>
  <si>
    <t xml:space="preserve">Prohl. a oprava centrální převod </t>
  </si>
  <si>
    <t>201      R00</t>
  </si>
  <si>
    <t xml:space="preserve">Podíl přidružených výkonů   čl. 26 </t>
  </si>
  <si>
    <t>208      R00</t>
  </si>
  <si>
    <t xml:space="preserve">Práce malého rozsahu       čl.14-1a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</si>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</sst>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4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14" fontId="3" fillId="0" borderId="13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J11" sqref="J11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74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">
        <v>104</v>
      </c>
      <c r="D2" s="5" t="str">
        <f>Rekapitulace!G2</f>
        <v>Oprava věžních hodin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104</v>
      </c>
      <c r="B5" s="18"/>
      <c r="C5" s="19" t="s">
        <v>78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76</v>
      </c>
      <c r="B7" s="25"/>
      <c r="C7" s="26" t="s">
        <v>77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05"/>
      <c r="D8" s="205"/>
      <c r="E8" s="206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05">
        <f>Projektant</f>
        <v>0</v>
      </c>
      <c r="D9" s="205"/>
      <c r="E9" s="206"/>
      <c r="F9" s="13"/>
      <c r="G9" s="34"/>
      <c r="H9" s="35"/>
    </row>
    <row r="10" spans="1:57" x14ac:dyDescent="0.2">
      <c r="A10" s="29" t="s">
        <v>14</v>
      </c>
      <c r="B10" s="13"/>
      <c r="C10" s="205"/>
      <c r="D10" s="205"/>
      <c r="E10" s="205"/>
      <c r="F10" s="36"/>
      <c r="G10" s="37"/>
      <c r="H10" s="38"/>
    </row>
    <row r="11" spans="1:57" ht="13.5" customHeight="1" x14ac:dyDescent="0.2">
      <c r="A11" s="29" t="s">
        <v>15</v>
      </c>
      <c r="B11" s="13"/>
      <c r="C11" s="205"/>
      <c r="D11" s="205"/>
      <c r="E11" s="205"/>
      <c r="F11" s="39" t="s">
        <v>16</v>
      </c>
      <c r="G11" s="40">
        <v>80321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07"/>
      <c r="D12" s="207"/>
      <c r="E12" s="207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Rekapitulace!A13</f>
        <v>Ztížené výrobní podmínky</v>
      </c>
      <c r="E15" s="58"/>
      <c r="F15" s="59"/>
      <c r="G15" s="56">
        <f>Rekapitulace!I13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Rekapitulace!A14</f>
        <v>Oborová přirážka</v>
      </c>
      <c r="E16" s="60"/>
      <c r="F16" s="61"/>
      <c r="G16" s="56">
        <f>Rekapitulace!I14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Rekapitulace!A15</f>
        <v>Přesun stavebních kapacit</v>
      </c>
      <c r="E17" s="60"/>
      <c r="F17" s="61"/>
      <c r="G17" s="56">
        <f>Rekapitulace!I15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 t="str">
        <f>Rekapitulace!A16</f>
        <v>Mimostaveništní doprava</v>
      </c>
      <c r="E18" s="60"/>
      <c r="F18" s="61"/>
      <c r="G18" s="56">
        <f>Rekapitulace!I16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 t="str">
        <f>Rekapitulace!A17</f>
        <v>Zařízení staveniště</v>
      </c>
      <c r="E19" s="60"/>
      <c r="F19" s="61"/>
      <c r="G19" s="56">
        <f>Rekapitulace!I17</f>
        <v>0</v>
      </c>
    </row>
    <row r="20" spans="1:7" ht="15.95" customHeight="1" x14ac:dyDescent="0.2">
      <c r="A20" s="64"/>
      <c r="B20" s="55"/>
      <c r="C20" s="56"/>
      <c r="D20" s="9" t="str">
        <f>Rekapitulace!A18</f>
        <v>Provoz investora</v>
      </c>
      <c r="E20" s="60"/>
      <c r="F20" s="61"/>
      <c r="G20" s="56">
        <f>Rekapitulace!I18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 t="str">
        <f>Rekapitulace!A19</f>
        <v>Kompletační činnost (IČD)</v>
      </c>
      <c r="E21" s="60"/>
      <c r="F21" s="61"/>
      <c r="G21" s="56">
        <f>Rekapitulace!I19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08" t="s">
        <v>33</v>
      </c>
      <c r="B23" s="209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198">
        <v>42992</v>
      </c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21</v>
      </c>
      <c r="D30" s="86" t="s">
        <v>43</v>
      </c>
      <c r="E30" s="88"/>
      <c r="F30" s="200">
        <f>C23-F32</f>
        <v>0</v>
      </c>
      <c r="G30" s="201"/>
    </row>
    <row r="31" spans="1:7" x14ac:dyDescent="0.2">
      <c r="A31" s="85" t="s">
        <v>44</v>
      </c>
      <c r="B31" s="86"/>
      <c r="C31" s="87">
        <f>SazbaDPH1</f>
        <v>21</v>
      </c>
      <c r="D31" s="86" t="s">
        <v>45</v>
      </c>
      <c r="E31" s="88"/>
      <c r="F31" s="200">
        <f>ROUND(PRODUCT(F30,C31/100),0)</f>
        <v>0</v>
      </c>
      <c r="G31" s="201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00">
        <v>0</v>
      </c>
      <c r="G32" s="201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00">
        <f>ROUND(PRODUCT(F32,C33/100),0)</f>
        <v>0</v>
      </c>
      <c r="G33" s="201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02">
        <f>ROUND(SUM(F30:F33),0)</f>
        <v>0</v>
      </c>
      <c r="G34" s="203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04"/>
      <c r="C37" s="204"/>
      <c r="D37" s="204"/>
      <c r="E37" s="204"/>
      <c r="F37" s="204"/>
      <c r="G37" s="204"/>
      <c r="H37" t="s">
        <v>5</v>
      </c>
    </row>
    <row r="38" spans="1:8" ht="12.75" customHeight="1" x14ac:dyDescent="0.2">
      <c r="A38" s="96"/>
      <c r="B38" s="204"/>
      <c r="C38" s="204"/>
      <c r="D38" s="204"/>
      <c r="E38" s="204"/>
      <c r="F38" s="204"/>
      <c r="G38" s="204"/>
      <c r="H38" t="s">
        <v>5</v>
      </c>
    </row>
    <row r="39" spans="1:8" x14ac:dyDescent="0.2">
      <c r="A39" s="96"/>
      <c r="B39" s="204"/>
      <c r="C39" s="204"/>
      <c r="D39" s="204"/>
      <c r="E39" s="204"/>
      <c r="F39" s="204"/>
      <c r="G39" s="204"/>
      <c r="H39" t="s">
        <v>5</v>
      </c>
    </row>
    <row r="40" spans="1:8" x14ac:dyDescent="0.2">
      <c r="A40" s="96"/>
      <c r="B40" s="204"/>
      <c r="C40" s="204"/>
      <c r="D40" s="204"/>
      <c r="E40" s="204"/>
      <c r="F40" s="204"/>
      <c r="G40" s="204"/>
      <c r="H40" t="s">
        <v>5</v>
      </c>
    </row>
    <row r="41" spans="1:8" x14ac:dyDescent="0.2">
      <c r="A41" s="96"/>
      <c r="B41" s="204"/>
      <c r="C41" s="204"/>
      <c r="D41" s="204"/>
      <c r="E41" s="204"/>
      <c r="F41" s="204"/>
      <c r="G41" s="204"/>
      <c r="H41" t="s">
        <v>5</v>
      </c>
    </row>
    <row r="42" spans="1:8" x14ac:dyDescent="0.2">
      <c r="A42" s="96"/>
      <c r="B42" s="204"/>
      <c r="C42" s="204"/>
      <c r="D42" s="204"/>
      <c r="E42" s="204"/>
      <c r="F42" s="204"/>
      <c r="G42" s="204"/>
      <c r="H42" t="s">
        <v>5</v>
      </c>
    </row>
    <row r="43" spans="1:8" x14ac:dyDescent="0.2">
      <c r="A43" s="96"/>
      <c r="B43" s="204"/>
      <c r="C43" s="204"/>
      <c r="D43" s="204"/>
      <c r="E43" s="204"/>
      <c r="F43" s="204"/>
      <c r="G43" s="204"/>
      <c r="H43" t="s">
        <v>5</v>
      </c>
    </row>
    <row r="44" spans="1:8" x14ac:dyDescent="0.2">
      <c r="A44" s="96"/>
      <c r="B44" s="204"/>
      <c r="C44" s="204"/>
      <c r="D44" s="204"/>
      <c r="E44" s="204"/>
      <c r="F44" s="204"/>
      <c r="G44" s="204"/>
      <c r="H44" t="s">
        <v>5</v>
      </c>
    </row>
    <row r="45" spans="1:8" ht="0.75" customHeight="1" x14ac:dyDescent="0.2">
      <c r="A45" s="96"/>
      <c r="B45" s="204"/>
      <c r="C45" s="204"/>
      <c r="D45" s="204"/>
      <c r="E45" s="204"/>
      <c r="F45" s="204"/>
      <c r="G45" s="204"/>
      <c r="H45" t="s">
        <v>5</v>
      </c>
    </row>
    <row r="46" spans="1:8" x14ac:dyDescent="0.2">
      <c r="B46" s="199"/>
      <c r="C46" s="199"/>
      <c r="D46" s="199"/>
      <c r="E46" s="199"/>
      <c r="F46" s="199"/>
      <c r="G46" s="199"/>
    </row>
    <row r="47" spans="1:8" x14ac:dyDescent="0.2">
      <c r="B47" s="199"/>
      <c r="C47" s="199"/>
      <c r="D47" s="199"/>
      <c r="E47" s="199"/>
      <c r="F47" s="199"/>
      <c r="G47" s="199"/>
    </row>
    <row r="48" spans="1:8" x14ac:dyDescent="0.2">
      <c r="B48" s="199"/>
      <c r="C48" s="199"/>
      <c r="D48" s="199"/>
      <c r="E48" s="199"/>
      <c r="F48" s="199"/>
      <c r="G48" s="199"/>
    </row>
    <row r="49" spans="2:7" x14ac:dyDescent="0.2">
      <c r="B49" s="199"/>
      <c r="C49" s="199"/>
      <c r="D49" s="199"/>
      <c r="E49" s="199"/>
      <c r="F49" s="199"/>
      <c r="G49" s="199"/>
    </row>
    <row r="50" spans="2:7" x14ac:dyDescent="0.2">
      <c r="B50" s="199"/>
      <c r="C50" s="199"/>
      <c r="D50" s="199"/>
      <c r="E50" s="199"/>
      <c r="F50" s="199"/>
      <c r="G50" s="199"/>
    </row>
    <row r="51" spans="2:7" x14ac:dyDescent="0.2">
      <c r="B51" s="199"/>
      <c r="C51" s="199"/>
      <c r="D51" s="199"/>
      <c r="E51" s="199"/>
      <c r="F51" s="199"/>
      <c r="G51" s="199"/>
    </row>
    <row r="52" spans="2:7" x14ac:dyDescent="0.2">
      <c r="B52" s="199"/>
      <c r="C52" s="199"/>
      <c r="D52" s="199"/>
      <c r="E52" s="199"/>
      <c r="F52" s="199"/>
      <c r="G52" s="199"/>
    </row>
    <row r="53" spans="2:7" x14ac:dyDescent="0.2">
      <c r="B53" s="199"/>
      <c r="C53" s="199"/>
      <c r="D53" s="199"/>
      <c r="E53" s="199"/>
      <c r="F53" s="199"/>
      <c r="G53" s="199"/>
    </row>
    <row r="54" spans="2:7" x14ac:dyDescent="0.2">
      <c r="B54" s="199"/>
      <c r="C54" s="199"/>
      <c r="D54" s="199"/>
      <c r="E54" s="199"/>
      <c r="F54" s="199"/>
      <c r="G54" s="199"/>
    </row>
    <row r="55" spans="2:7" x14ac:dyDescent="0.2">
      <c r="B55" s="199"/>
      <c r="C55" s="199"/>
      <c r="D55" s="199"/>
      <c r="E55" s="199"/>
      <c r="F55" s="199"/>
      <c r="G55" s="199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2"/>
  <sheetViews>
    <sheetView workbookViewId="0">
      <selection activeCell="N6" sqref="N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10" t="s">
        <v>48</v>
      </c>
      <c r="B1" s="211"/>
      <c r="C1" s="97" t="str">
        <f>CONCATENATE(cislostavby," ",nazevstavby)</f>
        <v>80321 Rekonstrukce kaple Panny Marie v Kačlehách</v>
      </c>
      <c r="D1" s="98"/>
      <c r="E1" s="99"/>
      <c r="F1" s="98"/>
      <c r="G1" s="100" t="s">
        <v>49</v>
      </c>
      <c r="H1" s="101" t="s">
        <v>104</v>
      </c>
      <c r="I1" s="102"/>
    </row>
    <row r="2" spans="1:57" ht="13.5" thickBot="1" x14ac:dyDescent="0.25">
      <c r="A2" s="212" t="s">
        <v>50</v>
      </c>
      <c r="B2" s="213"/>
      <c r="C2" s="103" t="str">
        <f>CONCATENATE(cisloobjektu," ",nazevobjektu)</f>
        <v>03 Oprava věžních hodin</v>
      </c>
      <c r="D2" s="104"/>
      <c r="E2" s="105"/>
      <c r="F2" s="104"/>
      <c r="G2" s="214" t="s">
        <v>78</v>
      </c>
      <c r="H2" s="215"/>
      <c r="I2" s="216"/>
    </row>
    <row r="3" spans="1:57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57" s="35" customFormat="1" ht="13.5" thickBot="1" x14ac:dyDescent="0.25">
      <c r="A7" s="194" t="str">
        <f>Položky!B7</f>
        <v>M53</v>
      </c>
      <c r="B7" s="115" t="str">
        <f>Položky!C7</f>
        <v>Opravy meřících a regul.přístr</v>
      </c>
      <c r="C7" s="66"/>
      <c r="D7" s="116"/>
      <c r="E7" s="195">
        <f>Položky!BA14</f>
        <v>0</v>
      </c>
      <c r="F7" s="196">
        <f>Položky!BB14</f>
        <v>0</v>
      </c>
      <c r="G7" s="196">
        <f>Položky!BC14</f>
        <v>0</v>
      </c>
      <c r="H7" s="196">
        <f>Položky!BD14</f>
        <v>0</v>
      </c>
      <c r="I7" s="197">
        <f>Položky!BE14</f>
        <v>0</v>
      </c>
    </row>
    <row r="8" spans="1:57" s="123" customFormat="1" ht="13.5" thickBot="1" x14ac:dyDescent="0.25">
      <c r="A8" s="117"/>
      <c r="B8" s="118" t="s">
        <v>57</v>
      </c>
      <c r="C8" s="118"/>
      <c r="D8" s="119"/>
      <c r="E8" s="120">
        <f>SUM(E7:E7)</f>
        <v>0</v>
      </c>
      <c r="F8" s="121">
        <f>SUM(F7:F7)</f>
        <v>0</v>
      </c>
      <c r="G8" s="121">
        <f>SUM(G7:G7)</f>
        <v>0</v>
      </c>
      <c r="H8" s="121">
        <f>SUM(H7:H7)</f>
        <v>0</v>
      </c>
      <c r="I8" s="122">
        <f>SUM(I7:I7)</f>
        <v>0</v>
      </c>
    </row>
    <row r="9" spans="1:57" x14ac:dyDescent="0.2">
      <c r="A9" s="66"/>
      <c r="B9" s="66"/>
      <c r="C9" s="66"/>
      <c r="D9" s="66"/>
      <c r="E9" s="66"/>
      <c r="F9" s="66"/>
      <c r="G9" s="66"/>
      <c r="H9" s="66"/>
      <c r="I9" s="66"/>
    </row>
    <row r="10" spans="1:57" ht="19.5" customHeight="1" x14ac:dyDescent="0.25">
      <c r="A10" s="107" t="s">
        <v>58</v>
      </c>
      <c r="B10" s="107"/>
      <c r="C10" s="107"/>
      <c r="D10" s="107"/>
      <c r="E10" s="107"/>
      <c r="F10" s="107"/>
      <c r="G10" s="124"/>
      <c r="H10" s="107"/>
      <c r="I10" s="107"/>
      <c r="BA10" s="41"/>
      <c r="BB10" s="41"/>
      <c r="BC10" s="41"/>
      <c r="BD10" s="41"/>
      <c r="BE10" s="41"/>
    </row>
    <row r="11" spans="1:57" ht="13.5" thickBot="1" x14ac:dyDescent="0.25">
      <c r="A11" s="77"/>
      <c r="B11" s="77"/>
      <c r="C11" s="77"/>
      <c r="D11" s="77"/>
      <c r="E11" s="77"/>
      <c r="F11" s="77"/>
      <c r="G11" s="77"/>
      <c r="H11" s="77"/>
      <c r="I11" s="77"/>
    </row>
    <row r="12" spans="1:57" x14ac:dyDescent="0.2">
      <c r="A12" s="71" t="s">
        <v>59</v>
      </c>
      <c r="B12" s="72"/>
      <c r="C12" s="72"/>
      <c r="D12" s="125"/>
      <c r="E12" s="126" t="s">
        <v>60</v>
      </c>
      <c r="F12" s="127" t="s">
        <v>61</v>
      </c>
      <c r="G12" s="128" t="s">
        <v>62</v>
      </c>
      <c r="H12" s="129"/>
      <c r="I12" s="130" t="s">
        <v>60</v>
      </c>
    </row>
    <row r="13" spans="1:57" x14ac:dyDescent="0.2">
      <c r="A13" s="64" t="s">
        <v>96</v>
      </c>
      <c r="B13" s="55"/>
      <c r="C13" s="55"/>
      <c r="D13" s="131"/>
      <c r="E13" s="132"/>
      <c r="F13" s="133"/>
      <c r="G13" s="134">
        <f t="shared" ref="G13:G20" si="0">CHOOSE(BA13+1,HSV+PSV,HSV+PSV+Mont,HSV+PSV+Dodavka+Mont,HSV,PSV,Mont,Dodavka,Mont+Dodavka,0)</f>
        <v>0</v>
      </c>
      <c r="H13" s="135"/>
      <c r="I13" s="136">
        <f t="shared" ref="I13:I20" si="1">E13+F13*G13/100</f>
        <v>0</v>
      </c>
      <c r="BA13">
        <v>0</v>
      </c>
    </row>
    <row r="14" spans="1:57" x14ac:dyDescent="0.2">
      <c r="A14" s="64" t="s">
        <v>97</v>
      </c>
      <c r="B14" s="55"/>
      <c r="C14" s="55"/>
      <c r="D14" s="131"/>
      <c r="E14" s="132"/>
      <c r="F14" s="133"/>
      <c r="G14" s="134">
        <f t="shared" si="0"/>
        <v>0</v>
      </c>
      <c r="H14" s="135"/>
      <c r="I14" s="136">
        <f t="shared" si="1"/>
        <v>0</v>
      </c>
      <c r="BA14">
        <v>0</v>
      </c>
    </row>
    <row r="15" spans="1:57" x14ac:dyDescent="0.2">
      <c r="A15" s="64" t="s">
        <v>98</v>
      </c>
      <c r="B15" s="55"/>
      <c r="C15" s="55"/>
      <c r="D15" s="131"/>
      <c r="E15" s="132"/>
      <c r="F15" s="133"/>
      <c r="G15" s="134">
        <f t="shared" si="0"/>
        <v>0</v>
      </c>
      <c r="H15" s="135"/>
      <c r="I15" s="136">
        <f t="shared" si="1"/>
        <v>0</v>
      </c>
      <c r="BA15">
        <v>0</v>
      </c>
    </row>
    <row r="16" spans="1:57" x14ac:dyDescent="0.2">
      <c r="A16" s="64" t="s">
        <v>99</v>
      </c>
      <c r="B16" s="55"/>
      <c r="C16" s="55"/>
      <c r="D16" s="131"/>
      <c r="E16" s="132"/>
      <c r="F16" s="133"/>
      <c r="G16" s="134">
        <f t="shared" si="0"/>
        <v>0</v>
      </c>
      <c r="H16" s="135"/>
      <c r="I16" s="136">
        <f t="shared" si="1"/>
        <v>0</v>
      </c>
      <c r="BA16">
        <v>0</v>
      </c>
    </row>
    <row r="17" spans="1:53" x14ac:dyDescent="0.2">
      <c r="A17" s="64" t="s">
        <v>100</v>
      </c>
      <c r="B17" s="55"/>
      <c r="C17" s="55"/>
      <c r="D17" s="131"/>
      <c r="E17" s="132"/>
      <c r="F17" s="133"/>
      <c r="G17" s="134">
        <f t="shared" si="0"/>
        <v>0</v>
      </c>
      <c r="H17" s="135"/>
      <c r="I17" s="136">
        <f t="shared" si="1"/>
        <v>0</v>
      </c>
      <c r="BA17">
        <v>1</v>
      </c>
    </row>
    <row r="18" spans="1:53" x14ac:dyDescent="0.2">
      <c r="A18" s="64" t="s">
        <v>101</v>
      </c>
      <c r="B18" s="55"/>
      <c r="C18" s="55"/>
      <c r="D18" s="131"/>
      <c r="E18" s="132"/>
      <c r="F18" s="133"/>
      <c r="G18" s="134">
        <f t="shared" si="0"/>
        <v>0</v>
      </c>
      <c r="H18" s="135"/>
      <c r="I18" s="136">
        <f t="shared" si="1"/>
        <v>0</v>
      </c>
      <c r="BA18">
        <v>1</v>
      </c>
    </row>
    <row r="19" spans="1:53" x14ac:dyDescent="0.2">
      <c r="A19" s="64" t="s">
        <v>102</v>
      </c>
      <c r="B19" s="55"/>
      <c r="C19" s="55"/>
      <c r="D19" s="131"/>
      <c r="E19" s="132"/>
      <c r="F19" s="133"/>
      <c r="G19" s="134">
        <f t="shared" si="0"/>
        <v>0</v>
      </c>
      <c r="H19" s="135"/>
      <c r="I19" s="136">
        <f t="shared" si="1"/>
        <v>0</v>
      </c>
      <c r="BA19">
        <v>2</v>
      </c>
    </row>
    <row r="20" spans="1:53" x14ac:dyDescent="0.2">
      <c r="A20" s="64" t="s">
        <v>103</v>
      </c>
      <c r="B20" s="55"/>
      <c r="C20" s="55"/>
      <c r="D20" s="131"/>
      <c r="E20" s="132"/>
      <c r="F20" s="133"/>
      <c r="G20" s="134">
        <f t="shared" si="0"/>
        <v>0</v>
      </c>
      <c r="H20" s="135"/>
      <c r="I20" s="136">
        <f t="shared" si="1"/>
        <v>0</v>
      </c>
      <c r="BA20">
        <v>2</v>
      </c>
    </row>
    <row r="21" spans="1:53" ht="13.5" thickBot="1" x14ac:dyDescent="0.25">
      <c r="A21" s="137"/>
      <c r="B21" s="138" t="s">
        <v>63</v>
      </c>
      <c r="C21" s="139"/>
      <c r="D21" s="140"/>
      <c r="E21" s="141"/>
      <c r="F21" s="142"/>
      <c r="G21" s="142"/>
      <c r="H21" s="217">
        <f>SUM(I13:I20)</f>
        <v>0</v>
      </c>
      <c r="I21" s="218"/>
    </row>
    <row r="23" spans="1:53" x14ac:dyDescent="0.2">
      <c r="B23" s="123"/>
      <c r="F23" s="143"/>
      <c r="G23" s="144"/>
      <c r="H23" s="144"/>
      <c r="I23" s="145"/>
    </row>
    <row r="24" spans="1:53" x14ac:dyDescent="0.2">
      <c r="F24" s="143"/>
      <c r="G24" s="144"/>
      <c r="H24" s="144"/>
      <c r="I24" s="145"/>
    </row>
    <row r="25" spans="1:53" x14ac:dyDescent="0.2">
      <c r="F25" s="143"/>
      <c r="G25" s="144"/>
      <c r="H25" s="144"/>
      <c r="I25" s="145"/>
    </row>
    <row r="26" spans="1:53" x14ac:dyDescent="0.2">
      <c r="F26" s="143"/>
      <c r="G26" s="144"/>
      <c r="H26" s="144"/>
      <c r="I26" s="145"/>
    </row>
    <row r="27" spans="1:53" x14ac:dyDescent="0.2">
      <c r="F27" s="143"/>
      <c r="G27" s="144"/>
      <c r="H27" s="144"/>
      <c r="I27" s="145"/>
    </row>
    <row r="28" spans="1:53" x14ac:dyDescent="0.2">
      <c r="F28" s="143"/>
      <c r="G28" s="144"/>
      <c r="H28" s="144"/>
      <c r="I28" s="145"/>
    </row>
    <row r="29" spans="1:53" x14ac:dyDescent="0.2">
      <c r="F29" s="143"/>
      <c r="G29" s="144"/>
      <c r="H29" s="144"/>
      <c r="I29" s="145"/>
    </row>
    <row r="30" spans="1:53" x14ac:dyDescent="0.2">
      <c r="F30" s="143"/>
      <c r="G30" s="144"/>
      <c r="H30" s="144"/>
      <c r="I30" s="145"/>
    </row>
    <row r="31" spans="1:53" x14ac:dyDescent="0.2">
      <c r="F31" s="143"/>
      <c r="G31" s="144"/>
      <c r="H31" s="144"/>
      <c r="I31" s="145"/>
    </row>
    <row r="32" spans="1:53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87"/>
  <sheetViews>
    <sheetView showGridLines="0" showZeros="0" tabSelected="1" zoomScaleNormal="100" workbookViewId="0">
      <selection activeCell="F34" sqref="F34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7109375" style="188" bestFit="1" customWidth="1"/>
    <col min="6" max="6" width="10.570312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19" t="s">
        <v>75</v>
      </c>
      <c r="B1" s="219"/>
      <c r="C1" s="219"/>
      <c r="D1" s="219"/>
      <c r="E1" s="219"/>
      <c r="F1" s="219"/>
      <c r="G1" s="219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10" t="s">
        <v>48</v>
      </c>
      <c r="B3" s="211"/>
      <c r="C3" s="97" t="str">
        <f>CONCATENATE(cislostavby," ",nazevstavby)</f>
        <v>80321 Rekonstrukce kaple Panny Marie v Kačlehách</v>
      </c>
      <c r="D3" s="151"/>
      <c r="E3" s="152" t="s">
        <v>64</v>
      </c>
      <c r="F3" s="153" t="str">
        <f>Rekapitulace!H1</f>
        <v>03</v>
      </c>
      <c r="G3" s="154"/>
    </row>
    <row r="4" spans="1:104" ht="13.5" thickBot="1" x14ac:dyDescent="0.25">
      <c r="A4" s="220" t="s">
        <v>50</v>
      </c>
      <c r="B4" s="213"/>
      <c r="C4" s="103" t="str">
        <f>CONCATENATE(cisloobjektu," ",nazevobjektu)</f>
        <v>03 Oprava věžních hodin</v>
      </c>
      <c r="D4" s="155"/>
      <c r="E4" s="221" t="str">
        <f>Rekapitulace!G2</f>
        <v>Oprava věžních hodin</v>
      </c>
      <c r="F4" s="222"/>
      <c r="G4" s="223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 x14ac:dyDescent="0.2">
      <c r="A7" s="163" t="s">
        <v>72</v>
      </c>
      <c r="B7" s="164" t="s">
        <v>79</v>
      </c>
      <c r="C7" s="165" t="s">
        <v>80</v>
      </c>
      <c r="D7" s="166"/>
      <c r="E7" s="167"/>
      <c r="F7" s="167"/>
      <c r="G7" s="168"/>
      <c r="H7" s="169"/>
      <c r="I7" s="169"/>
      <c r="O7" s="170">
        <v>1</v>
      </c>
    </row>
    <row r="8" spans="1:104" ht="22.5" x14ac:dyDescent="0.2">
      <c r="A8" s="171">
        <v>1</v>
      </c>
      <c r="B8" s="172" t="s">
        <v>81</v>
      </c>
      <c r="C8" s="173" t="s">
        <v>82</v>
      </c>
      <c r="D8" s="174" t="s">
        <v>83</v>
      </c>
      <c r="E8" s="175">
        <v>4</v>
      </c>
      <c r="F8" s="175">
        <v>0</v>
      </c>
      <c r="G8" s="176">
        <f t="shared" ref="G8:G13" si="0">E8*F8</f>
        <v>0</v>
      </c>
      <c r="O8" s="170">
        <v>2</v>
      </c>
      <c r="AA8" s="146">
        <v>12</v>
      </c>
      <c r="AB8" s="146">
        <v>0</v>
      </c>
      <c r="AC8" s="146">
        <v>1</v>
      </c>
      <c r="AZ8" s="146">
        <v>4</v>
      </c>
      <c r="BA8" s="146">
        <f t="shared" ref="BA8:BA13" si="1">IF(AZ8=1,G8,0)</f>
        <v>0</v>
      </c>
      <c r="BB8" s="146">
        <f t="shared" ref="BB8:BB13" si="2">IF(AZ8=2,G8,0)</f>
        <v>0</v>
      </c>
      <c r="BC8" s="146">
        <f t="shared" ref="BC8:BC13" si="3">IF(AZ8=3,G8,0)</f>
        <v>0</v>
      </c>
      <c r="BD8" s="146">
        <f t="shared" ref="BD8:BD13" si="4">IF(AZ8=4,G8,0)</f>
        <v>0</v>
      </c>
      <c r="BE8" s="146">
        <f t="shared" ref="BE8:BE13" si="5">IF(AZ8=5,G8,0)</f>
        <v>0</v>
      </c>
      <c r="CA8" s="177">
        <v>12</v>
      </c>
      <c r="CB8" s="177">
        <v>0</v>
      </c>
      <c r="CZ8" s="146">
        <v>0</v>
      </c>
    </row>
    <row r="9" spans="1:104" ht="22.5" x14ac:dyDescent="0.2">
      <c r="A9" s="171">
        <v>2</v>
      </c>
      <c r="B9" s="172" t="s">
        <v>84</v>
      </c>
      <c r="C9" s="173" t="s">
        <v>85</v>
      </c>
      <c r="D9" s="174" t="s">
        <v>86</v>
      </c>
      <c r="E9" s="175">
        <v>4</v>
      </c>
      <c r="F9" s="175">
        <v>0</v>
      </c>
      <c r="G9" s="176">
        <f t="shared" si="0"/>
        <v>0</v>
      </c>
      <c r="O9" s="170">
        <v>2</v>
      </c>
      <c r="AA9" s="146">
        <v>12</v>
      </c>
      <c r="AB9" s="146">
        <v>0</v>
      </c>
      <c r="AC9" s="146">
        <v>2</v>
      </c>
      <c r="AZ9" s="146">
        <v>4</v>
      </c>
      <c r="BA9" s="146">
        <f t="shared" si="1"/>
        <v>0</v>
      </c>
      <c r="BB9" s="146">
        <f t="shared" si="2"/>
        <v>0</v>
      </c>
      <c r="BC9" s="146">
        <f t="shared" si="3"/>
        <v>0</v>
      </c>
      <c r="BD9" s="146">
        <f t="shared" si="4"/>
        <v>0</v>
      </c>
      <c r="BE9" s="146">
        <f t="shared" si="5"/>
        <v>0</v>
      </c>
      <c r="CA9" s="177">
        <v>12</v>
      </c>
      <c r="CB9" s="177">
        <v>0</v>
      </c>
      <c r="CZ9" s="146">
        <v>0</v>
      </c>
    </row>
    <row r="10" spans="1:104" x14ac:dyDescent="0.2">
      <c r="A10" s="171">
        <v>3</v>
      </c>
      <c r="B10" s="172" t="s">
        <v>87</v>
      </c>
      <c r="C10" s="173" t="s">
        <v>88</v>
      </c>
      <c r="D10" s="174" t="s">
        <v>89</v>
      </c>
      <c r="E10" s="175">
        <v>4</v>
      </c>
      <c r="F10" s="175">
        <v>0</v>
      </c>
      <c r="G10" s="176">
        <f t="shared" si="0"/>
        <v>0</v>
      </c>
      <c r="O10" s="170">
        <v>2</v>
      </c>
      <c r="AA10" s="146">
        <v>12</v>
      </c>
      <c r="AB10" s="146">
        <v>0</v>
      </c>
      <c r="AC10" s="146">
        <v>3</v>
      </c>
      <c r="AZ10" s="146">
        <v>4</v>
      </c>
      <c r="BA10" s="146">
        <f t="shared" si="1"/>
        <v>0</v>
      </c>
      <c r="BB10" s="146">
        <f t="shared" si="2"/>
        <v>0</v>
      </c>
      <c r="BC10" s="146">
        <f t="shared" si="3"/>
        <v>0</v>
      </c>
      <c r="BD10" s="146">
        <f t="shared" si="4"/>
        <v>0</v>
      </c>
      <c r="BE10" s="146">
        <f t="shared" si="5"/>
        <v>0</v>
      </c>
      <c r="CA10" s="177">
        <v>12</v>
      </c>
      <c r="CB10" s="177">
        <v>0</v>
      </c>
      <c r="CZ10" s="146">
        <v>0</v>
      </c>
    </row>
    <row r="11" spans="1:104" x14ac:dyDescent="0.2">
      <c r="A11" s="171">
        <v>4</v>
      </c>
      <c r="B11" s="172" t="s">
        <v>90</v>
      </c>
      <c r="C11" s="173" t="s">
        <v>91</v>
      </c>
      <c r="D11" s="174" t="s">
        <v>89</v>
      </c>
      <c r="E11" s="175">
        <v>1</v>
      </c>
      <c r="F11" s="175">
        <v>0</v>
      </c>
      <c r="G11" s="176">
        <f t="shared" si="0"/>
        <v>0</v>
      </c>
      <c r="O11" s="170">
        <v>2</v>
      </c>
      <c r="AA11" s="146">
        <v>12</v>
      </c>
      <c r="AB11" s="146">
        <v>0</v>
      </c>
      <c r="AC11" s="146">
        <v>4</v>
      </c>
      <c r="AZ11" s="146">
        <v>4</v>
      </c>
      <c r="BA11" s="146">
        <f t="shared" si="1"/>
        <v>0</v>
      </c>
      <c r="BB11" s="146">
        <f t="shared" si="2"/>
        <v>0</v>
      </c>
      <c r="BC11" s="146">
        <f t="shared" si="3"/>
        <v>0</v>
      </c>
      <c r="BD11" s="146">
        <f t="shared" si="4"/>
        <v>0</v>
      </c>
      <c r="BE11" s="146">
        <f t="shared" si="5"/>
        <v>0</v>
      </c>
      <c r="CA11" s="177">
        <v>12</v>
      </c>
      <c r="CB11" s="177">
        <v>0</v>
      </c>
      <c r="CZ11" s="146">
        <v>0</v>
      </c>
    </row>
    <row r="12" spans="1:104" x14ac:dyDescent="0.2">
      <c r="A12" s="171">
        <v>5</v>
      </c>
      <c r="B12" s="172" t="s">
        <v>92</v>
      </c>
      <c r="C12" s="173" t="s">
        <v>93</v>
      </c>
      <c r="D12" s="174" t="s">
        <v>61</v>
      </c>
      <c r="E12" s="175">
        <v>0</v>
      </c>
      <c r="F12" s="175">
        <v>0</v>
      </c>
      <c r="G12" s="176">
        <f t="shared" si="0"/>
        <v>0</v>
      </c>
      <c r="O12" s="170">
        <v>2</v>
      </c>
      <c r="AA12" s="146">
        <v>9</v>
      </c>
      <c r="AB12" s="146">
        <v>18</v>
      </c>
      <c r="AC12" s="146">
        <v>4</v>
      </c>
      <c r="AZ12" s="146">
        <v>4</v>
      </c>
      <c r="BA12" s="146">
        <f t="shared" si="1"/>
        <v>0</v>
      </c>
      <c r="BB12" s="146">
        <f t="shared" si="2"/>
        <v>0</v>
      </c>
      <c r="BC12" s="146">
        <f t="shared" si="3"/>
        <v>0</v>
      </c>
      <c r="BD12" s="146">
        <f t="shared" si="4"/>
        <v>0</v>
      </c>
      <c r="BE12" s="146">
        <f t="shared" si="5"/>
        <v>0</v>
      </c>
      <c r="CA12" s="177">
        <v>9</v>
      </c>
      <c r="CB12" s="177">
        <v>18</v>
      </c>
      <c r="CZ12" s="146">
        <v>0</v>
      </c>
    </row>
    <row r="13" spans="1:104" x14ac:dyDescent="0.2">
      <c r="A13" s="171">
        <v>6</v>
      </c>
      <c r="B13" s="172" t="s">
        <v>94</v>
      </c>
      <c r="C13" s="173" t="s">
        <v>95</v>
      </c>
      <c r="D13" s="174" t="s">
        <v>61</v>
      </c>
      <c r="E13" s="175">
        <v>0</v>
      </c>
      <c r="F13" s="175">
        <v>0</v>
      </c>
      <c r="G13" s="176">
        <f t="shared" si="0"/>
        <v>0</v>
      </c>
      <c r="O13" s="170">
        <v>2</v>
      </c>
      <c r="AA13" s="146">
        <v>9</v>
      </c>
      <c r="AB13" s="146">
        <v>18</v>
      </c>
      <c r="AC13" s="146">
        <v>4</v>
      </c>
      <c r="AZ13" s="146">
        <v>4</v>
      </c>
      <c r="BA13" s="146">
        <f t="shared" si="1"/>
        <v>0</v>
      </c>
      <c r="BB13" s="146">
        <f t="shared" si="2"/>
        <v>0</v>
      </c>
      <c r="BC13" s="146">
        <f t="shared" si="3"/>
        <v>0</v>
      </c>
      <c r="BD13" s="146">
        <f t="shared" si="4"/>
        <v>0</v>
      </c>
      <c r="BE13" s="146">
        <f t="shared" si="5"/>
        <v>0</v>
      </c>
      <c r="CA13" s="177">
        <v>9</v>
      </c>
      <c r="CB13" s="177">
        <v>18</v>
      </c>
      <c r="CZ13" s="146">
        <v>0</v>
      </c>
    </row>
    <row r="14" spans="1:104" x14ac:dyDescent="0.2">
      <c r="A14" s="178"/>
      <c r="B14" s="179" t="s">
        <v>73</v>
      </c>
      <c r="C14" s="180" t="str">
        <f>CONCATENATE(B7," ",C7)</f>
        <v>M53 Opravy meřících a regul.přístr</v>
      </c>
      <c r="D14" s="181"/>
      <c r="E14" s="182"/>
      <c r="F14" s="183"/>
      <c r="G14" s="184">
        <f>SUM(G7:G13)</f>
        <v>0</v>
      </c>
      <c r="O14" s="170">
        <v>4</v>
      </c>
      <c r="BA14" s="185">
        <f>SUM(BA7:BA13)</f>
        <v>0</v>
      </c>
      <c r="BB14" s="185">
        <f>SUM(BB7:BB13)</f>
        <v>0</v>
      </c>
      <c r="BC14" s="185">
        <f>SUM(BC7:BC13)</f>
        <v>0</v>
      </c>
      <c r="BD14" s="185">
        <f>SUM(BD7:BD13)</f>
        <v>0</v>
      </c>
      <c r="BE14" s="185">
        <f>SUM(BE7:BE13)</f>
        <v>0</v>
      </c>
    </row>
    <row r="15" spans="1:104" x14ac:dyDescent="0.2">
      <c r="E15" s="146"/>
    </row>
    <row r="16" spans="1:104" x14ac:dyDescent="0.2">
      <c r="E16" s="146"/>
    </row>
    <row r="17" spans="5:5" x14ac:dyDescent="0.2">
      <c r="E17" s="146"/>
    </row>
    <row r="18" spans="5:5" x14ac:dyDescent="0.2">
      <c r="E18" s="146"/>
    </row>
    <row r="19" spans="5:5" x14ac:dyDescent="0.2">
      <c r="E19" s="146"/>
    </row>
    <row r="20" spans="5:5" x14ac:dyDescent="0.2">
      <c r="E20" s="146"/>
    </row>
    <row r="21" spans="5:5" x14ac:dyDescent="0.2">
      <c r="E21" s="146"/>
    </row>
    <row r="22" spans="5:5" x14ac:dyDescent="0.2">
      <c r="E22" s="146"/>
    </row>
    <row r="23" spans="5:5" x14ac:dyDescent="0.2">
      <c r="E23" s="146"/>
    </row>
    <row r="24" spans="5:5" x14ac:dyDescent="0.2">
      <c r="E24" s="146"/>
    </row>
    <row r="25" spans="5:5" x14ac:dyDescent="0.2">
      <c r="E25" s="146"/>
    </row>
    <row r="26" spans="5:5" x14ac:dyDescent="0.2">
      <c r="E26" s="146"/>
    </row>
    <row r="27" spans="5:5" x14ac:dyDescent="0.2">
      <c r="E27" s="146"/>
    </row>
    <row r="28" spans="5:5" x14ac:dyDescent="0.2">
      <c r="E28" s="146"/>
    </row>
    <row r="29" spans="5:5" x14ac:dyDescent="0.2">
      <c r="E29" s="146"/>
    </row>
    <row r="30" spans="5:5" x14ac:dyDescent="0.2">
      <c r="E30" s="146"/>
    </row>
    <row r="31" spans="5:5" x14ac:dyDescent="0.2">
      <c r="E31" s="146"/>
    </row>
    <row r="32" spans="5:5" x14ac:dyDescent="0.2">
      <c r="E32" s="146"/>
    </row>
    <row r="33" spans="1:7" x14ac:dyDescent="0.2">
      <c r="E33" s="146"/>
    </row>
    <row r="34" spans="1:7" x14ac:dyDescent="0.2">
      <c r="E34" s="146"/>
    </row>
    <row r="35" spans="1:7" x14ac:dyDescent="0.2">
      <c r="E35" s="146"/>
    </row>
    <row r="36" spans="1:7" x14ac:dyDescent="0.2">
      <c r="E36" s="146"/>
    </row>
    <row r="37" spans="1:7" x14ac:dyDescent="0.2">
      <c r="E37" s="146"/>
    </row>
    <row r="38" spans="1:7" x14ac:dyDescent="0.2">
      <c r="A38" s="186"/>
      <c r="B38" s="186"/>
      <c r="C38" s="186"/>
      <c r="D38" s="186"/>
      <c r="E38" s="186"/>
      <c r="F38" s="186"/>
      <c r="G38" s="186"/>
    </row>
    <row r="39" spans="1:7" x14ac:dyDescent="0.2">
      <c r="A39" s="186"/>
      <c r="B39" s="186"/>
      <c r="C39" s="186"/>
      <c r="D39" s="186"/>
      <c r="E39" s="186"/>
      <c r="F39" s="186"/>
      <c r="G39" s="186"/>
    </row>
    <row r="40" spans="1:7" x14ac:dyDescent="0.2">
      <c r="A40" s="186"/>
      <c r="B40" s="186"/>
      <c r="C40" s="186"/>
      <c r="D40" s="186"/>
      <c r="E40" s="186"/>
      <c r="F40" s="186"/>
      <c r="G40" s="186"/>
    </row>
    <row r="41" spans="1:7" x14ac:dyDescent="0.2">
      <c r="A41" s="186"/>
      <c r="B41" s="186"/>
      <c r="C41" s="186"/>
      <c r="D41" s="186"/>
      <c r="E41" s="186"/>
      <c r="F41" s="186"/>
      <c r="G41" s="186"/>
    </row>
    <row r="42" spans="1:7" x14ac:dyDescent="0.2">
      <c r="E42" s="146"/>
    </row>
    <row r="43" spans="1:7" x14ac:dyDescent="0.2">
      <c r="E43" s="146"/>
    </row>
    <row r="44" spans="1:7" x14ac:dyDescent="0.2">
      <c r="E44" s="146"/>
    </row>
    <row r="45" spans="1:7" x14ac:dyDescent="0.2">
      <c r="E45" s="146"/>
    </row>
    <row r="46" spans="1:7" x14ac:dyDescent="0.2">
      <c r="E46" s="146"/>
    </row>
    <row r="47" spans="1:7" x14ac:dyDescent="0.2">
      <c r="E47" s="146"/>
    </row>
    <row r="48" spans="1:7" x14ac:dyDescent="0.2">
      <c r="E48" s="146"/>
    </row>
    <row r="49" spans="5:5" x14ac:dyDescent="0.2">
      <c r="E49" s="146"/>
    </row>
    <row r="50" spans="5:5" x14ac:dyDescent="0.2">
      <c r="E50" s="146"/>
    </row>
    <row r="51" spans="5:5" x14ac:dyDescent="0.2">
      <c r="E51" s="146"/>
    </row>
    <row r="52" spans="5:5" x14ac:dyDescent="0.2">
      <c r="E52" s="146"/>
    </row>
    <row r="53" spans="5:5" x14ac:dyDescent="0.2">
      <c r="E53" s="146"/>
    </row>
    <row r="54" spans="5:5" x14ac:dyDescent="0.2">
      <c r="E54" s="146"/>
    </row>
    <row r="55" spans="5:5" x14ac:dyDescent="0.2">
      <c r="E55" s="146"/>
    </row>
    <row r="56" spans="5:5" x14ac:dyDescent="0.2">
      <c r="E56" s="146"/>
    </row>
    <row r="57" spans="5:5" x14ac:dyDescent="0.2">
      <c r="E57" s="146"/>
    </row>
    <row r="58" spans="5:5" x14ac:dyDescent="0.2">
      <c r="E58" s="146"/>
    </row>
    <row r="59" spans="5:5" x14ac:dyDescent="0.2">
      <c r="E59" s="146"/>
    </row>
    <row r="60" spans="5:5" x14ac:dyDescent="0.2">
      <c r="E60" s="146"/>
    </row>
    <row r="61" spans="5:5" x14ac:dyDescent="0.2">
      <c r="E61" s="146"/>
    </row>
    <row r="62" spans="5:5" x14ac:dyDescent="0.2">
      <c r="E62" s="146"/>
    </row>
    <row r="63" spans="5:5" x14ac:dyDescent="0.2">
      <c r="E63" s="146"/>
    </row>
    <row r="64" spans="5:5" x14ac:dyDescent="0.2">
      <c r="E64" s="146"/>
    </row>
    <row r="65" spans="1:7" x14ac:dyDescent="0.2">
      <c r="E65" s="146"/>
    </row>
    <row r="66" spans="1:7" x14ac:dyDescent="0.2">
      <c r="E66" s="146"/>
    </row>
    <row r="67" spans="1:7" x14ac:dyDescent="0.2">
      <c r="E67" s="146"/>
    </row>
    <row r="68" spans="1:7" x14ac:dyDescent="0.2">
      <c r="E68" s="146"/>
    </row>
    <row r="69" spans="1:7" x14ac:dyDescent="0.2">
      <c r="E69" s="146"/>
    </row>
    <row r="70" spans="1:7" x14ac:dyDescent="0.2">
      <c r="E70" s="146"/>
    </row>
    <row r="71" spans="1:7" x14ac:dyDescent="0.2">
      <c r="E71" s="146"/>
    </row>
    <row r="72" spans="1:7" x14ac:dyDescent="0.2">
      <c r="E72" s="146"/>
    </row>
    <row r="73" spans="1:7" x14ac:dyDescent="0.2">
      <c r="A73" s="187"/>
      <c r="B73" s="187"/>
    </row>
    <row r="74" spans="1:7" x14ac:dyDescent="0.2">
      <c r="A74" s="186"/>
      <c r="B74" s="186"/>
      <c r="C74" s="189"/>
      <c r="D74" s="189"/>
      <c r="E74" s="190"/>
      <c r="F74" s="189"/>
      <c r="G74" s="191"/>
    </row>
    <row r="75" spans="1:7" x14ac:dyDescent="0.2">
      <c r="A75" s="192"/>
      <c r="B75" s="192"/>
      <c r="C75" s="186"/>
      <c r="D75" s="186"/>
      <c r="E75" s="193"/>
      <c r="F75" s="186"/>
      <c r="G75" s="186"/>
    </row>
    <row r="76" spans="1:7" x14ac:dyDescent="0.2">
      <c r="A76" s="186"/>
      <c r="B76" s="186"/>
      <c r="C76" s="186"/>
      <c r="D76" s="186"/>
      <c r="E76" s="193"/>
      <c r="F76" s="186"/>
      <c r="G76" s="186"/>
    </row>
    <row r="77" spans="1:7" x14ac:dyDescent="0.2">
      <c r="A77" s="186"/>
      <c r="B77" s="186"/>
      <c r="C77" s="186"/>
      <c r="D77" s="186"/>
      <c r="E77" s="193"/>
      <c r="F77" s="186"/>
      <c r="G77" s="186"/>
    </row>
    <row r="78" spans="1:7" x14ac:dyDescent="0.2">
      <c r="A78" s="186"/>
      <c r="B78" s="186"/>
      <c r="C78" s="186"/>
      <c r="D78" s="186"/>
      <c r="E78" s="193"/>
      <c r="F78" s="186"/>
      <c r="G78" s="186"/>
    </row>
    <row r="79" spans="1:7" x14ac:dyDescent="0.2">
      <c r="A79" s="186"/>
      <c r="B79" s="186"/>
      <c r="C79" s="186"/>
      <c r="D79" s="186"/>
      <c r="E79" s="193"/>
      <c r="F79" s="186"/>
      <c r="G79" s="186"/>
    </row>
    <row r="80" spans="1:7" x14ac:dyDescent="0.2">
      <c r="A80" s="186"/>
      <c r="B80" s="186"/>
      <c r="C80" s="186"/>
      <c r="D80" s="186"/>
      <c r="E80" s="193"/>
      <c r="F80" s="186"/>
      <c r="G80" s="186"/>
    </row>
    <row r="81" spans="1:7" x14ac:dyDescent="0.2">
      <c r="A81" s="186"/>
      <c r="B81" s="186"/>
      <c r="C81" s="186"/>
      <c r="D81" s="186"/>
      <c r="E81" s="193"/>
      <c r="F81" s="186"/>
      <c r="G81" s="186"/>
    </row>
    <row r="82" spans="1:7" x14ac:dyDescent="0.2">
      <c r="A82" s="186"/>
      <c r="B82" s="186"/>
      <c r="C82" s="186"/>
      <c r="D82" s="186"/>
      <c r="E82" s="193"/>
      <c r="F82" s="186"/>
      <c r="G82" s="186"/>
    </row>
    <row r="83" spans="1:7" x14ac:dyDescent="0.2">
      <c r="A83" s="186"/>
      <c r="B83" s="186"/>
      <c r="C83" s="186"/>
      <c r="D83" s="186"/>
      <c r="E83" s="193"/>
      <c r="F83" s="186"/>
      <c r="G83" s="186"/>
    </row>
    <row r="84" spans="1:7" x14ac:dyDescent="0.2">
      <c r="A84" s="186"/>
      <c r="B84" s="186"/>
      <c r="C84" s="186"/>
      <c r="D84" s="186"/>
      <c r="E84" s="193"/>
      <c r="F84" s="186"/>
      <c r="G84" s="186"/>
    </row>
    <row r="85" spans="1:7" x14ac:dyDescent="0.2">
      <c r="A85" s="186"/>
      <c r="B85" s="186"/>
      <c r="C85" s="186"/>
      <c r="D85" s="186"/>
      <c r="E85" s="193"/>
      <c r="F85" s="186"/>
      <c r="G85" s="186"/>
    </row>
    <row r="86" spans="1:7" x14ac:dyDescent="0.2">
      <c r="A86" s="186"/>
      <c r="B86" s="186"/>
      <c r="C86" s="186"/>
      <c r="D86" s="186"/>
      <c r="E86" s="193"/>
      <c r="F86" s="186"/>
      <c r="G86" s="186"/>
    </row>
    <row r="87" spans="1:7" x14ac:dyDescent="0.2">
      <c r="A87" s="186"/>
      <c r="B87" s="186"/>
      <c r="C87" s="186"/>
      <c r="D87" s="186"/>
      <c r="E87" s="193"/>
      <c r="F87" s="186"/>
      <c r="G87" s="186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Kříž</dc:creator>
  <cp:lastModifiedBy>Lenka</cp:lastModifiedBy>
  <dcterms:created xsi:type="dcterms:W3CDTF">2017-09-14T08:59:15Z</dcterms:created>
  <dcterms:modified xsi:type="dcterms:W3CDTF">2017-09-16T13:36:33Z</dcterms:modified>
</cp:coreProperties>
</file>